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June 2021/"/>
    </mc:Choice>
  </mc:AlternateContent>
  <xr:revisionPtr revIDLastSave="0" documentId="8_{783A81DE-F045-8A42-8246-7A1761208A7B}" xr6:coauthVersionLast="47" xr6:coauthVersionMax="47" xr10:uidLastSave="{00000000-0000-0000-0000-000000000000}"/>
  <bookViews>
    <workbookView xWindow="0" yWindow="0" windowWidth="35840" windowHeight="22400" xr2:uid="{00000000-000D-0000-FFFF-FFFF00000000}"/>
  </bookViews>
  <sheets>
    <sheet name="May, 2021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6" l="1"/>
  <c r="B66" i="16"/>
  <c r="E64" i="16"/>
  <c r="E61" i="16"/>
  <c r="B52" i="16"/>
  <c r="B40" i="16"/>
  <c r="B65" i="16" s="1"/>
  <c r="B67" i="16" s="1"/>
  <c r="B59" i="16"/>
  <c r="D52" i="16" l="1"/>
  <c r="D39" i="16"/>
  <c r="D29" i="16"/>
  <c r="E63" i="16"/>
  <c r="E62" i="16"/>
  <c r="E59" i="16"/>
  <c r="E51" i="16"/>
  <c r="E50" i="16"/>
  <c r="E49" i="16"/>
  <c r="E39" i="16"/>
  <c r="E38" i="16"/>
  <c r="E37" i="16"/>
  <c r="E36" i="16"/>
  <c r="E35" i="16"/>
  <c r="E34" i="16"/>
  <c r="E33" i="16"/>
  <c r="E32" i="16"/>
  <c r="E31" i="16"/>
  <c r="E30" i="16"/>
  <c r="B29" i="16"/>
  <c r="E28" i="16"/>
  <c r="E27" i="16"/>
  <c r="E26" i="16"/>
  <c r="D40" i="16" l="1"/>
  <c r="E29" i="16"/>
  <c r="E52" i="16"/>
  <c r="E66" i="16" l="1"/>
  <c r="D65" i="16"/>
  <c r="D67" i="16" s="1"/>
  <c r="E67" i="16" s="1"/>
  <c r="E40" i="16"/>
  <c r="E65" i="16" s="1"/>
  <c r="B69" i="16"/>
  <c r="D69" i="16" l="1"/>
</calcChain>
</file>

<file path=xl/sharedStrings.xml><?xml version="1.0" encoding="utf-8"?>
<sst xmlns="http://schemas.openxmlformats.org/spreadsheetml/2006/main" count="66" uniqueCount="53">
  <si>
    <t>1.   The Accounts are placed in the pack on pages 12 to 49</t>
  </si>
  <si>
    <t>Billion</t>
  </si>
  <si>
    <t>3.   The vertical distributions are on pages 17 to 20</t>
  </si>
  <si>
    <t>4.   Detail of the horizontal distributions are on pages 25 to 39</t>
  </si>
  <si>
    <t xml:space="preserve">       is on page 40</t>
  </si>
  <si>
    <t>6.   The Value Added Tax vertical distribution is on page 41</t>
  </si>
  <si>
    <t>7.   Detail of the horizontal distributions are on pages 46 to 48</t>
  </si>
  <si>
    <t xml:space="preserve">8.   Details of the distribution of Augmentation for the month of April are  on pages 51 to 54 </t>
  </si>
  <si>
    <t xml:space="preserve">8.   Details of distribution of 32nd Instalment  out of 32 Refund made by NNPC to FG are on pages 59 to 61                          =N=                             </t>
  </si>
  <si>
    <t>9.   Details of distribution of SURE-P are on pages 62 to 65    =N=</t>
  </si>
  <si>
    <t>Sub-total</t>
  </si>
  <si>
    <r>
      <rPr>
        <b/>
        <i/>
        <sz val="18"/>
        <rFont val="Times New Roman"/>
        <family val="1"/>
      </rPr>
      <t>₦</t>
    </r>
    <r>
      <rPr>
        <b/>
        <i/>
        <sz val="16"/>
        <rFont val="Times New Roman"/>
        <family val="1"/>
      </rPr>
      <t xml:space="preserve"> 'Billion</t>
    </r>
  </si>
  <si>
    <t>Less: Excess Revenue (Oil )</t>
  </si>
  <si>
    <t>Less: Part of FIRS Tax Refund for 2014</t>
  </si>
  <si>
    <t>Less: 7% Cost of Collection to Nigerian Customs Service</t>
  </si>
  <si>
    <t xml:space="preserve">          4% Cost of Collection to Federal Inland Rev. Service</t>
  </si>
  <si>
    <t xml:space="preserve">          4% Cost of Collection to DPR </t>
  </si>
  <si>
    <t>b. Value Added Tax (VAT)</t>
  </si>
  <si>
    <t>check</t>
  </si>
  <si>
    <t xml:space="preserve">Less: 3% NEDC Deduction </t>
  </si>
  <si>
    <t xml:space="preserve">  </t>
  </si>
  <si>
    <t>₦'Billion</t>
  </si>
  <si>
    <t xml:space="preserve">5.   The Value Added Tax Statement with net balance of </t>
  </si>
  <si>
    <t xml:space="preserve">        0.5% to Police Trust Fund</t>
  </si>
  <si>
    <t>Transfer to Excess Oil</t>
  </si>
  <si>
    <t>Office of the Accountant General of the Federation</t>
  </si>
  <si>
    <t xml:space="preserve">        Refund to FIRS on Cost of Collection</t>
  </si>
  <si>
    <t>Less: 4% Cost of  Collection (FIRS &amp; NCS)</t>
  </si>
  <si>
    <t xml:space="preserve">       is on Page 12   </t>
  </si>
  <si>
    <t xml:space="preserve">2.   The CBN Component Statement with a net balance of        </t>
  </si>
  <si>
    <t>Refund of 13% Derivation to Oil Producing States</t>
  </si>
  <si>
    <t xml:space="preserve">        Refund to FIRS </t>
  </si>
  <si>
    <t xml:space="preserve"> </t>
  </si>
  <si>
    <t>E.Distribution from Forex Equalisation Account</t>
  </si>
  <si>
    <t xml:space="preserve">    </t>
  </si>
  <si>
    <t>Refund of WHT and Stamp Duties on Individuals to States</t>
  </si>
  <si>
    <t>Federation Account Departmemt</t>
  </si>
  <si>
    <t>E. Distribution of Exchange Gain</t>
  </si>
  <si>
    <t>The Accounts for the Month of May, 2021 distributed in June, 2021</t>
  </si>
  <si>
    <t>May, 2021</t>
  </si>
  <si>
    <t>April, 2021</t>
  </si>
  <si>
    <t>Variance</t>
  </si>
  <si>
    <t>a. Statutory              (=N=428.198B -  =N=7.940B)</t>
  </si>
  <si>
    <t>Solid Mineral Revenue</t>
  </si>
  <si>
    <t>Distributable VAT Revenue ( b)</t>
  </si>
  <si>
    <t>C. Distribution of Excess Bank Charges</t>
  </si>
  <si>
    <t>D. Distribution of Solid Mineral Revenue</t>
  </si>
  <si>
    <t>8. Nominal Distribution of Balances in Foreign and Domestic Excess Account and Oil Excess Revenue Account are on pages 66 to 71</t>
  </si>
  <si>
    <t>Distributable Statutory Revenue ( a )</t>
  </si>
  <si>
    <t>F. Distribution of Non Oil Revenue</t>
  </si>
  <si>
    <t>H. Add Back Deductions</t>
  </si>
  <si>
    <t>G. Total Distributable Revenue G= ( a + b + c + d + e + f)</t>
  </si>
  <si>
    <t>I. Total Gross Revenue  I = (G +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</si>
</sst>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-yy;@"/>
    <numFmt numFmtId="165" formatCode="0.000"/>
    <numFmt numFmtId="166" formatCode="0.000_);\(0.000\)"/>
    <numFmt numFmtId="167" formatCode="_-* #,##0.000_-;\-* #,##0.000_-;_-* &quot;-&quot;??_-;_-@_-"/>
    <numFmt numFmtId="168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Times New Roman"/>
      <family val="1"/>
    </font>
    <font>
      <b/>
      <i/>
      <sz val="18"/>
      <name val="Times New Roman"/>
      <family val="1"/>
    </font>
    <font>
      <u val="singleAccounting"/>
      <sz val="16"/>
      <name val="Arial"/>
      <family val="2"/>
    </font>
    <font>
      <i/>
      <sz val="16"/>
      <name val="Arial"/>
      <family val="2"/>
    </font>
    <font>
      <b/>
      <sz val="24"/>
      <color theme="1"/>
      <name val="Calibri"/>
      <family val="2"/>
      <scheme val="minor"/>
    </font>
    <font>
      <b/>
      <sz val="16"/>
      <name val="Times New Roman"/>
      <family val="1"/>
    </font>
    <font>
      <i/>
      <u val="singleAccounting"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/>
    <xf numFmtId="0" fontId="4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7" fontId="3" fillId="0" borderId="0" xfId="1" applyNumberFormat="1" applyFont="1" applyBorder="1"/>
    <xf numFmtId="166" fontId="3" fillId="0" borderId="0" xfId="1" applyNumberFormat="1" applyFont="1" applyBorder="1"/>
    <xf numFmtId="167" fontId="3" fillId="0" borderId="1" xfId="1" applyNumberFormat="1" applyFont="1" applyBorder="1"/>
    <xf numFmtId="166" fontId="3" fillId="0" borderId="1" xfId="1" applyNumberFormat="1" applyFont="1" applyBorder="1"/>
    <xf numFmtId="167" fontId="3" fillId="0" borderId="0" xfId="1" applyNumberFormat="1" applyFont="1"/>
    <xf numFmtId="166" fontId="3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7" fontId="3" fillId="0" borderId="2" xfId="1" applyNumberFormat="1" applyFont="1" applyBorder="1"/>
    <xf numFmtId="166" fontId="3" fillId="0" borderId="2" xfId="1" applyNumberFormat="1" applyFont="1" applyBorder="1"/>
    <xf numFmtId="165" fontId="3" fillId="0" borderId="0" xfId="0" applyNumberFormat="1" applyFont="1" applyAlignment="1">
      <alignment horizontal="right" wrapText="1"/>
    </xf>
    <xf numFmtId="166" fontId="3" fillId="0" borderId="0" xfId="0" applyNumberFormat="1" applyFont="1" applyBorder="1" applyAlignment="1">
      <alignment horizontal="right"/>
    </xf>
    <xf numFmtId="167" fontId="7" fillId="0" borderId="0" xfId="1" applyNumberFormat="1" applyFont="1" applyBorder="1"/>
    <xf numFmtId="168" fontId="8" fillId="0" borderId="0" xfId="0" quotePrefix="1" applyNumberFormat="1" applyFont="1" applyAlignment="1">
      <alignment horizontal="center"/>
    </xf>
    <xf numFmtId="0" fontId="4" fillId="0" borderId="0" xfId="0" applyFont="1" applyAlignment="1">
      <alignment wrapText="1"/>
    </xf>
    <xf numFmtId="43" fontId="3" fillId="0" borderId="0" xfId="1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167" fontId="3" fillId="0" borderId="3" xfId="1" applyNumberFormat="1" applyFont="1" applyBorder="1"/>
    <xf numFmtId="0" fontId="5" fillId="0" borderId="0" xfId="0" quotePrefix="1" applyFont="1" applyAlignment="1">
      <alignment horizontal="right"/>
    </xf>
    <xf numFmtId="43" fontId="0" fillId="0" borderId="0" xfId="0" applyNumberFormat="1"/>
    <xf numFmtId="0" fontId="10" fillId="0" borderId="0" xfId="0" quotePrefix="1" applyFont="1" applyAlignment="1">
      <alignment horizontal="left"/>
    </xf>
    <xf numFmtId="168" fontId="3" fillId="0" borderId="3" xfId="1" applyNumberFormat="1" applyFont="1" applyBorder="1"/>
    <xf numFmtId="167" fontId="3" fillId="0" borderId="0" xfId="1" applyNumberFormat="1" applyFont="1" applyAlignment="1">
      <alignment horizontal="right"/>
    </xf>
    <xf numFmtId="164" fontId="2" fillId="0" borderId="0" xfId="0" applyNumberFormat="1" applyFont="1" applyAlignment="1">
      <alignment horizontal="center" wrapText="1"/>
    </xf>
    <xf numFmtId="168" fontId="11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1A8A-28F5-481B-A8B8-BC53F9F4F147}">
  <sheetPr>
    <pageSetUpPr fitToPage="1"/>
  </sheetPr>
  <dimension ref="A1:F71"/>
  <sheetViews>
    <sheetView tabSelected="1" topLeftCell="A6" workbookViewId="0">
      <selection activeCell="A70" sqref="A70"/>
    </sheetView>
  </sheetViews>
  <sheetFormatPr baseColWidth="10" defaultColWidth="8.83203125" defaultRowHeight="15" x14ac:dyDescent="0.2"/>
  <cols>
    <col min="1" max="1" width="97.33203125" customWidth="1"/>
    <col min="2" max="2" width="24.5" customWidth="1"/>
    <col min="3" max="3" width="14.33203125" customWidth="1"/>
    <col min="4" max="4" width="24" customWidth="1"/>
    <col min="5" max="5" width="24.5" customWidth="1"/>
    <col min="257" max="257" width="81.5" customWidth="1"/>
    <col min="258" max="258" width="24.5" customWidth="1"/>
    <col min="259" max="259" width="14.33203125" customWidth="1"/>
    <col min="260" max="260" width="24" customWidth="1"/>
    <col min="261" max="261" width="24.5" customWidth="1"/>
    <col min="513" max="513" width="81.5" customWidth="1"/>
    <col min="514" max="514" width="24.5" customWidth="1"/>
    <col min="515" max="515" width="14.33203125" customWidth="1"/>
    <col min="516" max="516" width="24" customWidth="1"/>
    <col min="517" max="517" width="24.5" customWidth="1"/>
    <col min="769" max="769" width="81.5" customWidth="1"/>
    <col min="770" max="770" width="24.5" customWidth="1"/>
    <col min="771" max="771" width="14.33203125" customWidth="1"/>
    <col min="772" max="772" width="24" customWidth="1"/>
    <col min="773" max="773" width="24.5" customWidth="1"/>
    <col min="1025" max="1025" width="81.5" customWidth="1"/>
    <col min="1026" max="1026" width="24.5" customWidth="1"/>
    <col min="1027" max="1027" width="14.33203125" customWidth="1"/>
    <col min="1028" max="1028" width="24" customWidth="1"/>
    <col min="1029" max="1029" width="24.5" customWidth="1"/>
    <col min="1281" max="1281" width="81.5" customWidth="1"/>
    <col min="1282" max="1282" width="24.5" customWidth="1"/>
    <col min="1283" max="1283" width="14.33203125" customWidth="1"/>
    <col min="1284" max="1284" width="24" customWidth="1"/>
    <col min="1285" max="1285" width="24.5" customWidth="1"/>
    <col min="1537" max="1537" width="81.5" customWidth="1"/>
    <col min="1538" max="1538" width="24.5" customWidth="1"/>
    <col min="1539" max="1539" width="14.33203125" customWidth="1"/>
    <col min="1540" max="1540" width="24" customWidth="1"/>
    <col min="1541" max="1541" width="24.5" customWidth="1"/>
    <col min="1793" max="1793" width="81.5" customWidth="1"/>
    <col min="1794" max="1794" width="24.5" customWidth="1"/>
    <col min="1795" max="1795" width="14.33203125" customWidth="1"/>
    <col min="1796" max="1796" width="24" customWidth="1"/>
    <col min="1797" max="1797" width="24.5" customWidth="1"/>
    <col min="2049" max="2049" width="81.5" customWidth="1"/>
    <col min="2050" max="2050" width="24.5" customWidth="1"/>
    <col min="2051" max="2051" width="14.33203125" customWidth="1"/>
    <col min="2052" max="2052" width="24" customWidth="1"/>
    <col min="2053" max="2053" width="24.5" customWidth="1"/>
    <col min="2305" max="2305" width="81.5" customWidth="1"/>
    <col min="2306" max="2306" width="24.5" customWidth="1"/>
    <col min="2307" max="2307" width="14.33203125" customWidth="1"/>
    <col min="2308" max="2308" width="24" customWidth="1"/>
    <col min="2309" max="2309" width="24.5" customWidth="1"/>
    <col min="2561" max="2561" width="81.5" customWidth="1"/>
    <col min="2562" max="2562" width="24.5" customWidth="1"/>
    <col min="2563" max="2563" width="14.33203125" customWidth="1"/>
    <col min="2564" max="2564" width="24" customWidth="1"/>
    <col min="2565" max="2565" width="24.5" customWidth="1"/>
    <col min="2817" max="2817" width="81.5" customWidth="1"/>
    <col min="2818" max="2818" width="24.5" customWidth="1"/>
    <col min="2819" max="2819" width="14.33203125" customWidth="1"/>
    <col min="2820" max="2820" width="24" customWidth="1"/>
    <col min="2821" max="2821" width="24.5" customWidth="1"/>
    <col min="3073" max="3073" width="81.5" customWidth="1"/>
    <col min="3074" max="3074" width="24.5" customWidth="1"/>
    <col min="3075" max="3075" width="14.33203125" customWidth="1"/>
    <col min="3076" max="3076" width="24" customWidth="1"/>
    <col min="3077" max="3077" width="24.5" customWidth="1"/>
    <col min="3329" max="3329" width="81.5" customWidth="1"/>
    <col min="3330" max="3330" width="24.5" customWidth="1"/>
    <col min="3331" max="3331" width="14.33203125" customWidth="1"/>
    <col min="3332" max="3332" width="24" customWidth="1"/>
    <col min="3333" max="3333" width="24.5" customWidth="1"/>
    <col min="3585" max="3585" width="81.5" customWidth="1"/>
    <col min="3586" max="3586" width="24.5" customWidth="1"/>
    <col min="3587" max="3587" width="14.33203125" customWidth="1"/>
    <col min="3588" max="3588" width="24" customWidth="1"/>
    <col min="3589" max="3589" width="24.5" customWidth="1"/>
    <col min="3841" max="3841" width="81.5" customWidth="1"/>
    <col min="3842" max="3842" width="24.5" customWidth="1"/>
    <col min="3843" max="3843" width="14.33203125" customWidth="1"/>
    <col min="3844" max="3844" width="24" customWidth="1"/>
    <col min="3845" max="3845" width="24.5" customWidth="1"/>
    <col min="4097" max="4097" width="81.5" customWidth="1"/>
    <col min="4098" max="4098" width="24.5" customWidth="1"/>
    <col min="4099" max="4099" width="14.33203125" customWidth="1"/>
    <col min="4100" max="4100" width="24" customWidth="1"/>
    <col min="4101" max="4101" width="24.5" customWidth="1"/>
    <col min="4353" max="4353" width="81.5" customWidth="1"/>
    <col min="4354" max="4354" width="24.5" customWidth="1"/>
    <col min="4355" max="4355" width="14.33203125" customWidth="1"/>
    <col min="4356" max="4356" width="24" customWidth="1"/>
    <col min="4357" max="4357" width="24.5" customWidth="1"/>
    <col min="4609" max="4609" width="81.5" customWidth="1"/>
    <col min="4610" max="4610" width="24.5" customWidth="1"/>
    <col min="4611" max="4611" width="14.33203125" customWidth="1"/>
    <col min="4612" max="4612" width="24" customWidth="1"/>
    <col min="4613" max="4613" width="24.5" customWidth="1"/>
    <col min="4865" max="4865" width="81.5" customWidth="1"/>
    <col min="4866" max="4866" width="24.5" customWidth="1"/>
    <col min="4867" max="4867" width="14.33203125" customWidth="1"/>
    <col min="4868" max="4868" width="24" customWidth="1"/>
    <col min="4869" max="4869" width="24.5" customWidth="1"/>
    <col min="5121" max="5121" width="81.5" customWidth="1"/>
    <col min="5122" max="5122" width="24.5" customWidth="1"/>
    <col min="5123" max="5123" width="14.33203125" customWidth="1"/>
    <col min="5124" max="5124" width="24" customWidth="1"/>
    <col min="5125" max="5125" width="24.5" customWidth="1"/>
    <col min="5377" max="5377" width="81.5" customWidth="1"/>
    <col min="5378" max="5378" width="24.5" customWidth="1"/>
    <col min="5379" max="5379" width="14.33203125" customWidth="1"/>
    <col min="5380" max="5380" width="24" customWidth="1"/>
    <col min="5381" max="5381" width="24.5" customWidth="1"/>
    <col min="5633" max="5633" width="81.5" customWidth="1"/>
    <col min="5634" max="5634" width="24.5" customWidth="1"/>
    <col min="5635" max="5635" width="14.33203125" customWidth="1"/>
    <col min="5636" max="5636" width="24" customWidth="1"/>
    <col min="5637" max="5637" width="24.5" customWidth="1"/>
    <col min="5889" max="5889" width="81.5" customWidth="1"/>
    <col min="5890" max="5890" width="24.5" customWidth="1"/>
    <col min="5891" max="5891" width="14.33203125" customWidth="1"/>
    <col min="5892" max="5892" width="24" customWidth="1"/>
    <col min="5893" max="5893" width="24.5" customWidth="1"/>
    <col min="6145" max="6145" width="81.5" customWidth="1"/>
    <col min="6146" max="6146" width="24.5" customWidth="1"/>
    <col min="6147" max="6147" width="14.33203125" customWidth="1"/>
    <col min="6148" max="6148" width="24" customWidth="1"/>
    <col min="6149" max="6149" width="24.5" customWidth="1"/>
    <col min="6401" max="6401" width="81.5" customWidth="1"/>
    <col min="6402" max="6402" width="24.5" customWidth="1"/>
    <col min="6403" max="6403" width="14.33203125" customWidth="1"/>
    <col min="6404" max="6404" width="24" customWidth="1"/>
    <col min="6405" max="6405" width="24.5" customWidth="1"/>
    <col min="6657" max="6657" width="81.5" customWidth="1"/>
    <col min="6658" max="6658" width="24.5" customWidth="1"/>
    <col min="6659" max="6659" width="14.33203125" customWidth="1"/>
    <col min="6660" max="6660" width="24" customWidth="1"/>
    <col min="6661" max="6661" width="24.5" customWidth="1"/>
    <col min="6913" max="6913" width="81.5" customWidth="1"/>
    <col min="6914" max="6914" width="24.5" customWidth="1"/>
    <col min="6915" max="6915" width="14.33203125" customWidth="1"/>
    <col min="6916" max="6916" width="24" customWidth="1"/>
    <col min="6917" max="6917" width="24.5" customWidth="1"/>
    <col min="7169" max="7169" width="81.5" customWidth="1"/>
    <col min="7170" max="7170" width="24.5" customWidth="1"/>
    <col min="7171" max="7171" width="14.33203125" customWidth="1"/>
    <col min="7172" max="7172" width="24" customWidth="1"/>
    <col min="7173" max="7173" width="24.5" customWidth="1"/>
    <col min="7425" max="7425" width="81.5" customWidth="1"/>
    <col min="7426" max="7426" width="24.5" customWidth="1"/>
    <col min="7427" max="7427" width="14.33203125" customWidth="1"/>
    <col min="7428" max="7428" width="24" customWidth="1"/>
    <col min="7429" max="7429" width="24.5" customWidth="1"/>
    <col min="7681" max="7681" width="81.5" customWidth="1"/>
    <col min="7682" max="7682" width="24.5" customWidth="1"/>
    <col min="7683" max="7683" width="14.33203125" customWidth="1"/>
    <col min="7684" max="7684" width="24" customWidth="1"/>
    <col min="7685" max="7685" width="24.5" customWidth="1"/>
    <col min="7937" max="7937" width="81.5" customWidth="1"/>
    <col min="7938" max="7938" width="24.5" customWidth="1"/>
    <col min="7939" max="7939" width="14.33203125" customWidth="1"/>
    <col min="7940" max="7940" width="24" customWidth="1"/>
    <col min="7941" max="7941" width="24.5" customWidth="1"/>
    <col min="8193" max="8193" width="81.5" customWidth="1"/>
    <col min="8194" max="8194" width="24.5" customWidth="1"/>
    <col min="8195" max="8195" width="14.33203125" customWidth="1"/>
    <col min="8196" max="8196" width="24" customWidth="1"/>
    <col min="8197" max="8197" width="24.5" customWidth="1"/>
    <col min="8449" max="8449" width="81.5" customWidth="1"/>
    <col min="8450" max="8450" width="24.5" customWidth="1"/>
    <col min="8451" max="8451" width="14.33203125" customWidth="1"/>
    <col min="8452" max="8452" width="24" customWidth="1"/>
    <col min="8453" max="8453" width="24.5" customWidth="1"/>
    <col min="8705" max="8705" width="81.5" customWidth="1"/>
    <col min="8706" max="8706" width="24.5" customWidth="1"/>
    <col min="8707" max="8707" width="14.33203125" customWidth="1"/>
    <col min="8708" max="8708" width="24" customWidth="1"/>
    <col min="8709" max="8709" width="24.5" customWidth="1"/>
    <col min="8961" max="8961" width="81.5" customWidth="1"/>
    <col min="8962" max="8962" width="24.5" customWidth="1"/>
    <col min="8963" max="8963" width="14.33203125" customWidth="1"/>
    <col min="8964" max="8964" width="24" customWidth="1"/>
    <col min="8965" max="8965" width="24.5" customWidth="1"/>
    <col min="9217" max="9217" width="81.5" customWidth="1"/>
    <col min="9218" max="9218" width="24.5" customWidth="1"/>
    <col min="9219" max="9219" width="14.33203125" customWidth="1"/>
    <col min="9220" max="9220" width="24" customWidth="1"/>
    <col min="9221" max="9221" width="24.5" customWidth="1"/>
    <col min="9473" max="9473" width="81.5" customWidth="1"/>
    <col min="9474" max="9474" width="24.5" customWidth="1"/>
    <col min="9475" max="9475" width="14.33203125" customWidth="1"/>
    <col min="9476" max="9476" width="24" customWidth="1"/>
    <col min="9477" max="9477" width="24.5" customWidth="1"/>
    <col min="9729" max="9729" width="81.5" customWidth="1"/>
    <col min="9730" max="9730" width="24.5" customWidth="1"/>
    <col min="9731" max="9731" width="14.33203125" customWidth="1"/>
    <col min="9732" max="9732" width="24" customWidth="1"/>
    <col min="9733" max="9733" width="24.5" customWidth="1"/>
    <col min="9985" max="9985" width="81.5" customWidth="1"/>
    <col min="9986" max="9986" width="24.5" customWidth="1"/>
    <col min="9987" max="9987" width="14.33203125" customWidth="1"/>
    <col min="9988" max="9988" width="24" customWidth="1"/>
    <col min="9989" max="9989" width="24.5" customWidth="1"/>
    <col min="10241" max="10241" width="81.5" customWidth="1"/>
    <col min="10242" max="10242" width="24.5" customWidth="1"/>
    <col min="10243" max="10243" width="14.33203125" customWidth="1"/>
    <col min="10244" max="10244" width="24" customWidth="1"/>
    <col min="10245" max="10245" width="24.5" customWidth="1"/>
    <col min="10497" max="10497" width="81.5" customWidth="1"/>
    <col min="10498" max="10498" width="24.5" customWidth="1"/>
    <col min="10499" max="10499" width="14.33203125" customWidth="1"/>
    <col min="10500" max="10500" width="24" customWidth="1"/>
    <col min="10501" max="10501" width="24.5" customWidth="1"/>
    <col min="10753" max="10753" width="81.5" customWidth="1"/>
    <col min="10754" max="10754" width="24.5" customWidth="1"/>
    <col min="10755" max="10755" width="14.33203125" customWidth="1"/>
    <col min="10756" max="10756" width="24" customWidth="1"/>
    <col min="10757" max="10757" width="24.5" customWidth="1"/>
    <col min="11009" max="11009" width="81.5" customWidth="1"/>
    <col min="11010" max="11010" width="24.5" customWidth="1"/>
    <col min="11011" max="11011" width="14.33203125" customWidth="1"/>
    <col min="11012" max="11012" width="24" customWidth="1"/>
    <col min="11013" max="11013" width="24.5" customWidth="1"/>
    <col min="11265" max="11265" width="81.5" customWidth="1"/>
    <col min="11266" max="11266" width="24.5" customWidth="1"/>
    <col min="11267" max="11267" width="14.33203125" customWidth="1"/>
    <col min="11268" max="11268" width="24" customWidth="1"/>
    <col min="11269" max="11269" width="24.5" customWidth="1"/>
    <col min="11521" max="11521" width="81.5" customWidth="1"/>
    <col min="11522" max="11522" width="24.5" customWidth="1"/>
    <col min="11523" max="11523" width="14.33203125" customWidth="1"/>
    <col min="11524" max="11524" width="24" customWidth="1"/>
    <col min="11525" max="11525" width="24.5" customWidth="1"/>
    <col min="11777" max="11777" width="81.5" customWidth="1"/>
    <col min="11778" max="11778" width="24.5" customWidth="1"/>
    <col min="11779" max="11779" width="14.33203125" customWidth="1"/>
    <col min="11780" max="11780" width="24" customWidth="1"/>
    <col min="11781" max="11781" width="24.5" customWidth="1"/>
    <col min="12033" max="12033" width="81.5" customWidth="1"/>
    <col min="12034" max="12034" width="24.5" customWidth="1"/>
    <col min="12035" max="12035" width="14.33203125" customWidth="1"/>
    <col min="12036" max="12036" width="24" customWidth="1"/>
    <col min="12037" max="12037" width="24.5" customWidth="1"/>
    <col min="12289" max="12289" width="81.5" customWidth="1"/>
    <col min="12290" max="12290" width="24.5" customWidth="1"/>
    <col min="12291" max="12291" width="14.33203125" customWidth="1"/>
    <col min="12292" max="12292" width="24" customWidth="1"/>
    <col min="12293" max="12293" width="24.5" customWidth="1"/>
    <col min="12545" max="12545" width="81.5" customWidth="1"/>
    <col min="12546" max="12546" width="24.5" customWidth="1"/>
    <col min="12547" max="12547" width="14.33203125" customWidth="1"/>
    <col min="12548" max="12548" width="24" customWidth="1"/>
    <col min="12549" max="12549" width="24.5" customWidth="1"/>
    <col min="12801" max="12801" width="81.5" customWidth="1"/>
    <col min="12802" max="12802" width="24.5" customWidth="1"/>
    <col min="12803" max="12803" width="14.33203125" customWidth="1"/>
    <col min="12804" max="12804" width="24" customWidth="1"/>
    <col min="12805" max="12805" width="24.5" customWidth="1"/>
    <col min="13057" max="13057" width="81.5" customWidth="1"/>
    <col min="13058" max="13058" width="24.5" customWidth="1"/>
    <col min="13059" max="13059" width="14.33203125" customWidth="1"/>
    <col min="13060" max="13060" width="24" customWidth="1"/>
    <col min="13061" max="13061" width="24.5" customWidth="1"/>
    <col min="13313" max="13313" width="81.5" customWidth="1"/>
    <col min="13314" max="13314" width="24.5" customWidth="1"/>
    <col min="13315" max="13315" width="14.33203125" customWidth="1"/>
    <col min="13316" max="13316" width="24" customWidth="1"/>
    <col min="13317" max="13317" width="24.5" customWidth="1"/>
    <col min="13569" max="13569" width="81.5" customWidth="1"/>
    <col min="13570" max="13570" width="24.5" customWidth="1"/>
    <col min="13571" max="13571" width="14.33203125" customWidth="1"/>
    <col min="13572" max="13572" width="24" customWidth="1"/>
    <col min="13573" max="13573" width="24.5" customWidth="1"/>
    <col min="13825" max="13825" width="81.5" customWidth="1"/>
    <col min="13826" max="13826" width="24.5" customWidth="1"/>
    <col min="13827" max="13827" width="14.33203125" customWidth="1"/>
    <col min="13828" max="13828" width="24" customWidth="1"/>
    <col min="13829" max="13829" width="24.5" customWidth="1"/>
    <col min="14081" max="14081" width="81.5" customWidth="1"/>
    <col min="14082" max="14082" width="24.5" customWidth="1"/>
    <col min="14083" max="14083" width="14.33203125" customWidth="1"/>
    <col min="14084" max="14084" width="24" customWidth="1"/>
    <col min="14085" max="14085" width="24.5" customWidth="1"/>
    <col min="14337" max="14337" width="81.5" customWidth="1"/>
    <col min="14338" max="14338" width="24.5" customWidth="1"/>
    <col min="14339" max="14339" width="14.33203125" customWidth="1"/>
    <col min="14340" max="14340" width="24" customWidth="1"/>
    <col min="14341" max="14341" width="24.5" customWidth="1"/>
    <col min="14593" max="14593" width="81.5" customWidth="1"/>
    <col min="14594" max="14594" width="24.5" customWidth="1"/>
    <col min="14595" max="14595" width="14.33203125" customWidth="1"/>
    <col min="14596" max="14596" width="24" customWidth="1"/>
    <col min="14597" max="14597" width="24.5" customWidth="1"/>
    <col min="14849" max="14849" width="81.5" customWidth="1"/>
    <col min="14850" max="14850" width="24.5" customWidth="1"/>
    <col min="14851" max="14851" width="14.33203125" customWidth="1"/>
    <col min="14852" max="14852" width="24" customWidth="1"/>
    <col min="14853" max="14853" width="24.5" customWidth="1"/>
    <col min="15105" max="15105" width="81.5" customWidth="1"/>
    <col min="15106" max="15106" width="24.5" customWidth="1"/>
    <col min="15107" max="15107" width="14.33203125" customWidth="1"/>
    <col min="15108" max="15108" width="24" customWidth="1"/>
    <col min="15109" max="15109" width="24.5" customWidth="1"/>
    <col min="15361" max="15361" width="81.5" customWidth="1"/>
    <col min="15362" max="15362" width="24.5" customWidth="1"/>
    <col min="15363" max="15363" width="14.33203125" customWidth="1"/>
    <col min="15364" max="15364" width="24" customWidth="1"/>
    <col min="15365" max="15365" width="24.5" customWidth="1"/>
    <col min="15617" max="15617" width="81.5" customWidth="1"/>
    <col min="15618" max="15618" width="24.5" customWidth="1"/>
    <col min="15619" max="15619" width="14.33203125" customWidth="1"/>
    <col min="15620" max="15620" width="24" customWidth="1"/>
    <col min="15621" max="15621" width="24.5" customWidth="1"/>
    <col min="15873" max="15873" width="81.5" customWidth="1"/>
    <col min="15874" max="15874" width="24.5" customWidth="1"/>
    <col min="15875" max="15875" width="14.33203125" customWidth="1"/>
    <col min="15876" max="15876" width="24" customWidth="1"/>
    <col min="15877" max="15877" width="24.5" customWidth="1"/>
    <col min="16129" max="16129" width="81.5" customWidth="1"/>
    <col min="16130" max="16130" width="24.5" customWidth="1"/>
    <col min="16131" max="16131" width="14.33203125" customWidth="1"/>
    <col min="16132" max="16132" width="24" customWidth="1"/>
    <col min="16133" max="16133" width="24.5" customWidth="1"/>
  </cols>
  <sheetData>
    <row r="1" spans="1:5" ht="44.25" customHeight="1" x14ac:dyDescent="0.35">
      <c r="A1" s="41" t="s">
        <v>25</v>
      </c>
      <c r="B1" s="41"/>
      <c r="C1" s="41"/>
      <c r="D1" s="41"/>
      <c r="E1" s="41"/>
    </row>
    <row r="2" spans="1:5" ht="44.25" customHeight="1" x14ac:dyDescent="0.35">
      <c r="A2" s="41" t="s">
        <v>36</v>
      </c>
      <c r="B2" s="41"/>
      <c r="C2" s="41"/>
      <c r="D2" s="41"/>
      <c r="E2" s="41"/>
    </row>
    <row r="3" spans="1:5" ht="42.75" customHeight="1" x14ac:dyDescent="0.25">
      <c r="A3" s="42" t="s">
        <v>38</v>
      </c>
      <c r="B3" s="42"/>
      <c r="C3" s="42"/>
      <c r="D3" s="42"/>
      <c r="E3" s="42"/>
    </row>
    <row r="4" spans="1:5" ht="24.75" customHeight="1" x14ac:dyDescent="0.25">
      <c r="A4" s="39"/>
      <c r="B4" s="39" t="s">
        <v>21</v>
      </c>
      <c r="C4" s="39"/>
      <c r="D4" s="39"/>
      <c r="E4" s="39"/>
    </row>
    <row r="5" spans="1:5" ht="20" x14ac:dyDescent="0.2">
      <c r="A5" s="1" t="s">
        <v>0</v>
      </c>
      <c r="B5" s="1"/>
      <c r="C5" s="1"/>
      <c r="D5" s="1"/>
      <c r="E5" s="1"/>
    </row>
    <row r="6" spans="1:5" ht="20" x14ac:dyDescent="0.2">
      <c r="A6" s="1"/>
      <c r="B6" s="1"/>
      <c r="C6" s="1"/>
      <c r="D6" s="1"/>
      <c r="E6" s="1"/>
    </row>
    <row r="7" spans="1:5" ht="40.5" customHeight="1" x14ac:dyDescent="0.2">
      <c r="A7" s="2" t="s">
        <v>29</v>
      </c>
      <c r="B7" s="13">
        <v>428.19799999999998</v>
      </c>
      <c r="C7" s="3"/>
      <c r="D7" s="1"/>
      <c r="E7" s="1"/>
    </row>
    <row r="8" spans="1:5" ht="21" x14ac:dyDescent="0.2">
      <c r="A8" s="2" t="s">
        <v>28</v>
      </c>
      <c r="B8" s="13"/>
      <c r="C8" s="3"/>
      <c r="D8" s="1"/>
      <c r="E8" s="1"/>
    </row>
    <row r="9" spans="1:5" ht="30.75" customHeight="1" x14ac:dyDescent="0.2">
      <c r="A9" s="2"/>
      <c r="B9" s="13"/>
      <c r="C9" s="3"/>
      <c r="D9" s="1"/>
      <c r="E9" s="1"/>
    </row>
    <row r="10" spans="1:5" ht="20" x14ac:dyDescent="0.2">
      <c r="A10" s="1" t="s">
        <v>2</v>
      </c>
      <c r="B10" s="1"/>
      <c r="C10" s="1"/>
      <c r="D10" s="5"/>
      <c r="E10" s="1"/>
    </row>
    <row r="11" spans="1:5" ht="20" x14ac:dyDescent="0.2">
      <c r="A11" s="1"/>
      <c r="B11" s="1"/>
      <c r="C11" s="1"/>
      <c r="D11" s="5"/>
      <c r="E11" s="1"/>
    </row>
    <row r="12" spans="1:5" ht="20" x14ac:dyDescent="0.2">
      <c r="A12" s="1" t="s">
        <v>3</v>
      </c>
      <c r="B12" s="1"/>
      <c r="C12" s="1"/>
      <c r="D12" s="1"/>
      <c r="E12" s="6"/>
    </row>
    <row r="13" spans="1:5" ht="20" x14ac:dyDescent="0.2">
      <c r="A13" s="1"/>
      <c r="B13" s="1"/>
      <c r="C13" s="1"/>
      <c r="D13" s="1"/>
      <c r="E13" s="6"/>
    </row>
    <row r="14" spans="1:5" ht="21" x14ac:dyDescent="0.2">
      <c r="A14" s="7" t="s">
        <v>22</v>
      </c>
      <c r="B14" s="24">
        <v>181.078</v>
      </c>
      <c r="C14" s="3"/>
      <c r="D14" s="1"/>
      <c r="E14" s="1"/>
    </row>
    <row r="15" spans="1:5" ht="20" x14ac:dyDescent="0.2">
      <c r="A15" s="1" t="s">
        <v>4</v>
      </c>
      <c r="B15" s="1"/>
      <c r="C15" s="1"/>
      <c r="D15" s="1"/>
      <c r="E15" s="1"/>
    </row>
    <row r="16" spans="1:5" ht="20" x14ac:dyDescent="0.2">
      <c r="A16" s="1"/>
      <c r="B16" s="1"/>
      <c r="C16" s="1"/>
      <c r="D16" s="1"/>
      <c r="E16" s="1"/>
    </row>
    <row r="17" spans="1:5" ht="20" x14ac:dyDescent="0.2">
      <c r="A17" s="1" t="s">
        <v>5</v>
      </c>
      <c r="B17" s="1"/>
      <c r="C17" s="1"/>
      <c r="D17" s="1"/>
      <c r="E17" s="1"/>
    </row>
    <row r="18" spans="1:5" ht="20" x14ac:dyDescent="0.2">
      <c r="A18" s="1"/>
      <c r="B18" s="1"/>
      <c r="C18" s="1"/>
      <c r="D18" s="1"/>
      <c r="E18" s="1"/>
    </row>
    <row r="19" spans="1:5" ht="20" x14ac:dyDescent="0.2">
      <c r="A19" s="1" t="s">
        <v>6</v>
      </c>
      <c r="B19" s="1"/>
      <c r="C19" s="1"/>
      <c r="D19" s="1"/>
      <c r="E19" s="1"/>
    </row>
    <row r="20" spans="1:5" ht="107.25" hidden="1" customHeight="1" x14ac:dyDescent="0.2">
      <c r="A20" s="7" t="s">
        <v>7</v>
      </c>
      <c r="B20" s="4">
        <v>123.30800000000001</v>
      </c>
      <c r="C20" s="3" t="s">
        <v>1</v>
      </c>
      <c r="D20" s="1"/>
      <c r="E20" s="1"/>
    </row>
    <row r="21" spans="1:5" ht="60.75" hidden="1" customHeight="1" x14ac:dyDescent="0.2">
      <c r="A21" s="7" t="s">
        <v>8</v>
      </c>
      <c r="B21" s="3">
        <v>6.33</v>
      </c>
      <c r="C21" s="3" t="s">
        <v>1</v>
      </c>
      <c r="D21" s="1"/>
      <c r="E21" s="1"/>
    </row>
    <row r="22" spans="1:5" ht="33.75" hidden="1" customHeight="1" x14ac:dyDescent="0.2">
      <c r="A22" s="7" t="s">
        <v>9</v>
      </c>
      <c r="B22" s="4">
        <v>35.548999999999999</v>
      </c>
      <c r="C22" s="3" t="s">
        <v>1</v>
      </c>
      <c r="D22" s="1"/>
      <c r="E22" s="1"/>
    </row>
    <row r="23" spans="1:5" ht="20.25" hidden="1" customHeight="1" x14ac:dyDescent="0.2">
      <c r="A23" s="1" t="s">
        <v>10</v>
      </c>
      <c r="B23" s="1"/>
      <c r="C23" s="1"/>
      <c r="D23" s="1"/>
      <c r="E23" s="1"/>
    </row>
    <row r="24" spans="1:5" ht="20" x14ac:dyDescent="0.2">
      <c r="A24" s="1"/>
      <c r="B24" s="8" t="s">
        <v>39</v>
      </c>
      <c r="C24" s="9"/>
      <c r="D24" s="8" t="s">
        <v>40</v>
      </c>
      <c r="E24" s="10" t="s">
        <v>41</v>
      </c>
    </row>
    <row r="25" spans="1:5" ht="23" x14ac:dyDescent="0.25">
      <c r="A25" s="1"/>
      <c r="B25" s="34" t="s">
        <v>11</v>
      </c>
      <c r="C25" s="11"/>
      <c r="D25" s="34" t="s">
        <v>11</v>
      </c>
      <c r="E25" s="34" t="s">
        <v>11</v>
      </c>
    </row>
    <row r="26" spans="1:5" ht="20" x14ac:dyDescent="0.2">
      <c r="A26" s="12" t="s">
        <v>42</v>
      </c>
      <c r="B26" s="13">
        <v>420.25799999999998</v>
      </c>
      <c r="C26" s="13"/>
      <c r="D26" s="13">
        <v>496.83199999999999</v>
      </c>
      <c r="E26" s="14">
        <f>B26-D26</f>
        <v>-76.574000000000012</v>
      </c>
    </row>
    <row r="27" spans="1:5" ht="20.25" hidden="1" customHeight="1" x14ac:dyDescent="0.2">
      <c r="A27" s="1" t="s">
        <v>12</v>
      </c>
      <c r="B27" s="15">
        <v>0</v>
      </c>
      <c r="C27" s="15"/>
      <c r="D27" s="15">
        <v>0</v>
      </c>
      <c r="E27" s="16">
        <f>B27-D27</f>
        <v>0</v>
      </c>
    </row>
    <row r="28" spans="1:5" ht="20.25" hidden="1" customHeight="1" x14ac:dyDescent="0.2">
      <c r="A28" s="1" t="s">
        <v>13</v>
      </c>
      <c r="B28" s="17">
        <v>0</v>
      </c>
      <c r="C28" s="15"/>
      <c r="D28" s="17">
        <v>0</v>
      </c>
      <c r="E28" s="18">
        <f>B28-D28</f>
        <v>0</v>
      </c>
    </row>
    <row r="29" spans="1:5" ht="20.25" hidden="1" customHeight="1" x14ac:dyDescent="0.2">
      <c r="A29" s="1" t="s">
        <v>10</v>
      </c>
      <c r="B29" s="15">
        <f>B26-B27-B28</f>
        <v>420.25799999999998</v>
      </c>
      <c r="C29" s="15"/>
      <c r="D29" s="15">
        <f>D26-D27-D28</f>
        <v>496.83199999999999</v>
      </c>
      <c r="E29" s="16">
        <f t="shared" ref="E29:E40" si="0">B29-D29</f>
        <v>-76.574000000000012</v>
      </c>
    </row>
    <row r="30" spans="1:5" ht="20" x14ac:dyDescent="0.2">
      <c r="A30" s="1" t="s">
        <v>14</v>
      </c>
      <c r="B30" s="19">
        <v>7.1959999999999997</v>
      </c>
      <c r="C30" s="19"/>
      <c r="D30" s="19">
        <v>5.9720000000000004</v>
      </c>
      <c r="E30" s="20">
        <f t="shared" si="0"/>
        <v>1.2239999999999993</v>
      </c>
    </row>
    <row r="31" spans="1:5" ht="20" x14ac:dyDescent="0.2">
      <c r="A31" s="1" t="s">
        <v>15</v>
      </c>
      <c r="B31" s="38">
        <v>4.8959999999999999</v>
      </c>
      <c r="C31" s="19"/>
      <c r="D31" s="38">
        <v>5.1120000000000001</v>
      </c>
      <c r="E31" s="16">
        <f>B31-D31</f>
        <v>-0.21600000000000019</v>
      </c>
    </row>
    <row r="32" spans="1:5" ht="20" x14ac:dyDescent="0.2">
      <c r="A32" s="1" t="s">
        <v>16</v>
      </c>
      <c r="B32" s="19">
        <v>5.3109999999999999</v>
      </c>
      <c r="C32" s="19"/>
      <c r="D32" s="19">
        <v>7.7</v>
      </c>
      <c r="E32" s="16">
        <f>B32-D32</f>
        <v>-2.3890000000000002</v>
      </c>
    </row>
    <row r="33" spans="1:5" ht="19.5" hidden="1" customHeight="1" x14ac:dyDescent="0.2">
      <c r="A33" s="1" t="s">
        <v>24</v>
      </c>
      <c r="B33" s="19">
        <v>0</v>
      </c>
      <c r="C33" s="19"/>
      <c r="D33" s="19">
        <v>0</v>
      </c>
      <c r="E33" s="16">
        <f t="shared" si="0"/>
        <v>0</v>
      </c>
    </row>
    <row r="34" spans="1:5" ht="20" x14ac:dyDescent="0.2">
      <c r="A34" s="1" t="s">
        <v>26</v>
      </c>
      <c r="B34" s="19">
        <v>0.1</v>
      </c>
      <c r="C34" s="19"/>
      <c r="D34" s="19">
        <v>0.1</v>
      </c>
      <c r="E34" s="16">
        <f t="shared" si="0"/>
        <v>0</v>
      </c>
    </row>
    <row r="35" spans="1:5" ht="20" x14ac:dyDescent="0.2">
      <c r="A35" s="1" t="s">
        <v>23</v>
      </c>
      <c r="B35" s="19">
        <v>2.149</v>
      </c>
      <c r="C35" s="19"/>
      <c r="D35" s="19">
        <v>2.4980000000000002</v>
      </c>
      <c r="E35" s="16">
        <f t="shared" si="0"/>
        <v>-0.3490000000000002</v>
      </c>
    </row>
    <row r="36" spans="1:5" ht="20" x14ac:dyDescent="0.2">
      <c r="A36" s="1" t="s">
        <v>30</v>
      </c>
      <c r="B36" s="19">
        <v>23.92</v>
      </c>
      <c r="C36" s="19"/>
      <c r="D36" s="19">
        <v>23.92</v>
      </c>
      <c r="E36" s="16">
        <f t="shared" si="0"/>
        <v>0</v>
      </c>
    </row>
    <row r="37" spans="1:5" ht="20" x14ac:dyDescent="0.2">
      <c r="A37" s="1" t="s">
        <v>31</v>
      </c>
      <c r="B37" s="19">
        <v>1</v>
      </c>
      <c r="C37" s="19"/>
      <c r="D37" s="19">
        <v>4</v>
      </c>
      <c r="E37" s="16">
        <f t="shared" si="0"/>
        <v>-3</v>
      </c>
    </row>
    <row r="38" spans="1:5" ht="20" x14ac:dyDescent="0.2">
      <c r="A38" s="1" t="s">
        <v>35</v>
      </c>
      <c r="B38" s="19">
        <v>17.797000000000001</v>
      </c>
      <c r="C38" s="19"/>
      <c r="D38" s="19">
        <v>17.797000000000001</v>
      </c>
      <c r="E38" s="16">
        <f t="shared" si="0"/>
        <v>0</v>
      </c>
    </row>
    <row r="39" spans="1:5" ht="20" hidden="1" x14ac:dyDescent="0.2">
      <c r="A39" s="1" t="s">
        <v>43</v>
      </c>
      <c r="B39" s="19">
        <v>0</v>
      </c>
      <c r="C39" s="19"/>
      <c r="D39" s="19">
        <f>0</f>
        <v>0</v>
      </c>
      <c r="E39" s="16">
        <f t="shared" si="0"/>
        <v>0</v>
      </c>
    </row>
    <row r="40" spans="1:5" ht="21" thickBot="1" x14ac:dyDescent="0.25">
      <c r="A40" s="21" t="s">
        <v>48</v>
      </c>
      <c r="B40" s="22">
        <f>B26-B30-B31-B32-B34-B35-B36-B37-B38-B39</f>
        <v>357.8889999999999</v>
      </c>
      <c r="C40" s="15"/>
      <c r="D40" s="22">
        <f>D26-D30-D31-D32-D34-D35-D36-D37-D38-D39</f>
        <v>429.73299999999995</v>
      </c>
      <c r="E40" s="23">
        <f t="shared" si="0"/>
        <v>-71.844000000000051</v>
      </c>
    </row>
    <row r="41" spans="1:5" ht="21" thickTop="1" x14ac:dyDescent="0.2">
      <c r="A41" s="1"/>
      <c r="B41" s="15"/>
      <c r="C41" s="15"/>
      <c r="D41" s="15"/>
      <c r="E41" s="16"/>
    </row>
    <row r="42" spans="1:5" ht="20" x14ac:dyDescent="0.2">
      <c r="A42" s="1"/>
      <c r="B42" s="15"/>
      <c r="C42" s="15"/>
      <c r="D42" s="15"/>
      <c r="E42" s="16"/>
    </row>
    <row r="43" spans="1:5" ht="20" x14ac:dyDescent="0.2">
      <c r="A43" s="1" t="s">
        <v>32</v>
      </c>
      <c r="B43" s="15"/>
      <c r="C43" s="15"/>
      <c r="D43" s="15"/>
      <c r="E43" s="16"/>
    </row>
    <row r="44" spans="1:5" ht="20" x14ac:dyDescent="0.2">
      <c r="A44" s="1" t="s">
        <v>32</v>
      </c>
      <c r="B44" s="15"/>
      <c r="C44" s="15"/>
      <c r="D44" s="15"/>
      <c r="E44" s="16"/>
    </row>
    <row r="45" spans="1:5" ht="20" x14ac:dyDescent="0.2">
      <c r="A45" s="1"/>
      <c r="B45" s="15"/>
      <c r="C45" s="15"/>
      <c r="D45" s="15" t="s">
        <v>20</v>
      </c>
      <c r="E45" s="16"/>
    </row>
    <row r="46" spans="1:5" ht="20" x14ac:dyDescent="0.2">
      <c r="A46" s="1"/>
      <c r="B46" s="15"/>
      <c r="C46" s="15"/>
      <c r="D46" s="15"/>
      <c r="E46" s="15"/>
    </row>
    <row r="47" spans="1:5" ht="20" x14ac:dyDescent="0.2">
      <c r="A47" s="1" t="s">
        <v>32</v>
      </c>
      <c r="B47" s="8" t="s">
        <v>39</v>
      </c>
      <c r="C47" s="9"/>
      <c r="D47" s="8" t="s">
        <v>40</v>
      </c>
      <c r="E47" s="10" t="s">
        <v>41</v>
      </c>
    </row>
    <row r="48" spans="1:5" ht="23" x14ac:dyDescent="0.25">
      <c r="A48" s="1"/>
      <c r="B48" s="34" t="s">
        <v>11</v>
      </c>
      <c r="C48" s="34"/>
      <c r="D48" s="34" t="s">
        <v>11</v>
      </c>
      <c r="E48" s="34" t="s">
        <v>11</v>
      </c>
    </row>
    <row r="49" spans="1:6" ht="20" x14ac:dyDescent="0.2">
      <c r="A49" s="12" t="s">
        <v>17</v>
      </c>
      <c r="B49" s="24">
        <v>181.078</v>
      </c>
      <c r="C49" s="19"/>
      <c r="D49" s="24">
        <v>176.71</v>
      </c>
      <c r="E49" s="14">
        <f>B49-D49</f>
        <v>4.367999999999995</v>
      </c>
    </row>
    <row r="50" spans="1:6" ht="20" x14ac:dyDescent="0.2">
      <c r="A50" s="1" t="s">
        <v>27</v>
      </c>
      <c r="B50" s="15">
        <v>7.2430000000000003</v>
      </c>
      <c r="C50" s="19"/>
      <c r="D50" s="15">
        <v>7.0679999999999996</v>
      </c>
      <c r="E50" s="25">
        <f>B50-D50</f>
        <v>0.17500000000000071</v>
      </c>
    </row>
    <row r="51" spans="1:6" ht="20" x14ac:dyDescent="0.2">
      <c r="A51" s="1" t="s">
        <v>19</v>
      </c>
      <c r="B51" s="15">
        <v>5.4320000000000004</v>
      </c>
      <c r="C51" s="19"/>
      <c r="D51" s="15">
        <v>5.3010000000000002</v>
      </c>
      <c r="E51" s="25">
        <f>B51-D51</f>
        <v>0.13100000000000023</v>
      </c>
    </row>
    <row r="52" spans="1:6" ht="21" thickBot="1" x14ac:dyDescent="0.25">
      <c r="A52" s="31" t="s">
        <v>44</v>
      </c>
      <c r="B52" s="33">
        <f>B49-B50-B51</f>
        <v>168.40300000000002</v>
      </c>
      <c r="C52" s="15"/>
      <c r="D52" s="33">
        <f>D49-D50-D51</f>
        <v>164.34100000000001</v>
      </c>
      <c r="E52" s="37">
        <f>E49-E50-E51</f>
        <v>4.0619999999999941</v>
      </c>
      <c r="F52" s="32"/>
    </row>
    <row r="53" spans="1:6" ht="23" x14ac:dyDescent="0.35">
      <c r="A53" s="1"/>
      <c r="B53" s="26"/>
      <c r="C53" s="19"/>
      <c r="D53" s="26"/>
      <c r="E53" s="25"/>
    </row>
    <row r="54" spans="1:6" ht="23" x14ac:dyDescent="0.35">
      <c r="A54" s="1"/>
      <c r="B54" s="26"/>
      <c r="C54" s="19"/>
      <c r="D54" s="26"/>
      <c r="E54" s="25"/>
    </row>
    <row r="55" spans="1:6" ht="20" x14ac:dyDescent="0.2">
      <c r="A55" s="12"/>
      <c r="B55" s="27"/>
      <c r="C55" s="11"/>
      <c r="D55" s="27"/>
      <c r="E55" s="27"/>
    </row>
    <row r="56" spans="1:6" ht="20" x14ac:dyDescent="0.2">
      <c r="A56" s="12"/>
      <c r="B56" s="27"/>
      <c r="C56" s="11"/>
      <c r="D56" s="27"/>
      <c r="E56" s="27"/>
    </row>
    <row r="57" spans="1:6" ht="20" x14ac:dyDescent="0.2">
      <c r="A57" s="12"/>
      <c r="B57" s="27"/>
      <c r="C57" s="11"/>
      <c r="D57" s="27"/>
      <c r="E57" s="27"/>
    </row>
    <row r="58" spans="1:6" ht="20" x14ac:dyDescent="0.2">
      <c r="A58" s="12"/>
      <c r="B58" s="27"/>
      <c r="C58" s="11"/>
      <c r="D58" s="27"/>
      <c r="E58" s="27"/>
    </row>
    <row r="59" spans="1:6" ht="20" x14ac:dyDescent="0.2">
      <c r="A59" s="36" t="s">
        <v>45</v>
      </c>
      <c r="B59" s="27">
        <f>0</f>
        <v>0</v>
      </c>
      <c r="C59" s="11"/>
      <c r="D59" s="27">
        <v>0.56299999999999994</v>
      </c>
      <c r="E59" s="27">
        <f>B59-D59</f>
        <v>-0.56299999999999994</v>
      </c>
    </row>
    <row r="60" spans="1:6" ht="20" x14ac:dyDescent="0.2">
      <c r="A60" s="36"/>
      <c r="B60" s="27"/>
      <c r="C60" s="11"/>
      <c r="D60" s="27"/>
      <c r="E60" s="27"/>
    </row>
    <row r="61" spans="1:6" ht="20" x14ac:dyDescent="0.2">
      <c r="A61" s="12" t="s">
        <v>46</v>
      </c>
      <c r="B61" s="27">
        <v>7.94</v>
      </c>
      <c r="C61" s="11"/>
      <c r="D61" s="27">
        <v>0</v>
      </c>
      <c r="E61" s="27">
        <f>B61-D61</f>
        <v>7.94</v>
      </c>
    </row>
    <row r="62" spans="1:6" ht="31.5" hidden="1" customHeight="1" x14ac:dyDescent="0.2">
      <c r="A62" s="12" t="s">
        <v>33</v>
      </c>
      <c r="B62" s="27">
        <v>0</v>
      </c>
      <c r="C62" s="11"/>
      <c r="D62" s="27">
        <v>0</v>
      </c>
      <c r="E62" s="27">
        <f>B62-D62</f>
        <v>0</v>
      </c>
    </row>
    <row r="63" spans="1:6" ht="31.5" customHeight="1" x14ac:dyDescent="0.2">
      <c r="A63" s="12" t="s">
        <v>37</v>
      </c>
      <c r="B63" s="27">
        <v>1.728</v>
      </c>
      <c r="C63" s="11"/>
      <c r="D63" s="27">
        <v>2.25</v>
      </c>
      <c r="E63" s="27">
        <f>B63-D63</f>
        <v>-0.52200000000000002</v>
      </c>
    </row>
    <row r="64" spans="1:6" ht="31.5" customHeight="1" x14ac:dyDescent="0.35">
      <c r="A64" s="12" t="s">
        <v>49</v>
      </c>
      <c r="B64" s="40">
        <v>50</v>
      </c>
      <c r="C64" s="11"/>
      <c r="D64" s="40">
        <v>20</v>
      </c>
      <c r="E64" s="40">
        <f>B64-D64</f>
        <v>30</v>
      </c>
    </row>
    <row r="65" spans="1:5" ht="18" customHeight="1" x14ac:dyDescent="0.2">
      <c r="A65" s="12" t="s">
        <v>51</v>
      </c>
      <c r="B65" s="27">
        <f>B40+B52+B59+B61+B63+B64</f>
        <v>585.95999999999992</v>
      </c>
      <c r="C65" s="11"/>
      <c r="D65" s="27">
        <f>D40+D52+D59+D61+D63+D64</f>
        <v>616.88699999999994</v>
      </c>
      <c r="E65" s="27">
        <f>E40+E52+E59+E61+E63+E64</f>
        <v>-30.927000000000056</v>
      </c>
    </row>
    <row r="66" spans="1:5" ht="31.5" customHeight="1" x14ac:dyDescent="0.2">
      <c r="A66" s="12" t="s">
        <v>50</v>
      </c>
      <c r="B66" s="27">
        <f>B30+B31+B32+B34+B35+B36+B37+B38+B50+B51</f>
        <v>75.043999999999997</v>
      </c>
      <c r="C66" s="11"/>
      <c r="D66" s="27">
        <f>D30+D31+D32+D34+D35+D36+D37+D38+D50+D51</f>
        <v>79.468000000000004</v>
      </c>
      <c r="E66" s="27">
        <f>B66-D66</f>
        <v>-4.4240000000000066</v>
      </c>
    </row>
    <row r="67" spans="1:5" ht="21" thickBot="1" x14ac:dyDescent="0.25">
      <c r="A67" s="12" t="s">
        <v>52</v>
      </c>
      <c r="B67" s="22">
        <f>B65+B66</f>
        <v>661.00399999999991</v>
      </c>
      <c r="C67" s="19"/>
      <c r="D67" s="22">
        <f>D65+D66</f>
        <v>696.3549999999999</v>
      </c>
      <c r="E67" s="23">
        <f>B67-D67</f>
        <v>-35.350999999999999</v>
      </c>
    </row>
    <row r="68" spans="1:5" ht="21" thickTop="1" x14ac:dyDescent="0.2">
      <c r="A68" s="28"/>
      <c r="B68" s="15" t="s">
        <v>34</v>
      </c>
      <c r="C68" s="29"/>
      <c r="D68" s="15"/>
      <c r="E68" s="16"/>
    </row>
    <row r="69" spans="1:5" ht="21" hidden="1" x14ac:dyDescent="0.2">
      <c r="A69" s="28" t="s">
        <v>18</v>
      </c>
      <c r="B69" s="29" t="e">
        <f>B67-#REF!</f>
        <v>#REF!</v>
      </c>
      <c r="C69" s="30"/>
      <c r="D69" s="29" t="e">
        <f>D67-#REF!</f>
        <v>#REF!</v>
      </c>
      <c r="E69" s="29"/>
    </row>
    <row r="70" spans="1:5" ht="42" x14ac:dyDescent="0.2">
      <c r="A70" s="28" t="s">
        <v>47</v>
      </c>
      <c r="B70" s="29"/>
      <c r="C70" s="30"/>
      <c r="D70" s="29"/>
      <c r="E70" s="29"/>
    </row>
    <row r="71" spans="1:5" x14ac:dyDescent="0.2">
      <c r="B71" s="35"/>
    </row>
  </sheetData>
  <mergeCells count="3">
    <mergeCell ref="A1:E1"/>
    <mergeCell ref="A2:E2"/>
    <mergeCell ref="A3:E3"/>
  </mergeCells>
  <pageMargins left="0.7" right="0.7" top="0.75" bottom="0.75" header="0.3" footer="0.3"/>
  <pageSetup scale="3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2021-06-23T10:25:34Z</cp:lastPrinted>
  <dcterms:created xsi:type="dcterms:W3CDTF">2020-01-15T08:55:10Z</dcterms:created>
  <dcterms:modified xsi:type="dcterms:W3CDTF">2021-06-24T12:44:39Z</dcterms:modified>
</cp:coreProperties>
</file>